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170" yWindow="1185" windowWidth="16290" windowHeight="12330"/>
  </bookViews>
  <sheets>
    <sheet name="НМЦД 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L6" i="2" s="1"/>
  <c r="M6" i="2" s="1"/>
  <c r="I7" i="2"/>
  <c r="L7" i="2" s="1"/>
  <c r="M7" i="2" s="1"/>
  <c r="I8" i="2"/>
  <c r="L8" i="2" s="1"/>
  <c r="M8" i="2" s="1"/>
  <c r="I9" i="2"/>
  <c r="J9" i="2" s="1"/>
  <c r="K9" i="2" s="1"/>
  <c r="I10" i="2"/>
  <c r="J10" i="2" s="1"/>
  <c r="K10" i="2" s="1"/>
  <c r="I11" i="2"/>
  <c r="J11" i="2" s="1"/>
  <c r="K11" i="2" s="1"/>
  <c r="I12" i="2"/>
  <c r="J12" i="2" s="1"/>
  <c r="K12" i="2" s="1"/>
  <c r="I13" i="2"/>
  <c r="J13" i="2" s="1"/>
  <c r="K13" i="2" s="1"/>
  <c r="I14" i="2"/>
  <c r="J14" i="2" s="1"/>
  <c r="K14" i="2" s="1"/>
  <c r="I15" i="2"/>
  <c r="L15" i="2" s="1"/>
  <c r="M15" i="2" s="1"/>
  <c r="I16" i="2"/>
  <c r="L16" i="2" s="1"/>
  <c r="M16" i="2" s="1"/>
  <c r="I17" i="2"/>
  <c r="L17" i="2" s="1"/>
  <c r="M17" i="2" s="1"/>
  <c r="I18" i="2"/>
  <c r="L18" i="2" s="1"/>
  <c r="M18" i="2" s="1"/>
  <c r="I19" i="2"/>
  <c r="L19" i="2" s="1"/>
  <c r="M19" i="2" s="1"/>
  <c r="I20" i="2"/>
  <c r="L20" i="2" s="1"/>
  <c r="M20" i="2" s="1"/>
  <c r="I21" i="2"/>
  <c r="J21" i="2" s="1"/>
  <c r="K21" i="2" s="1"/>
  <c r="I22" i="2"/>
  <c r="J22" i="2" s="1"/>
  <c r="K22" i="2" s="1"/>
  <c r="I23" i="2"/>
  <c r="J23" i="2" s="1"/>
  <c r="K23" i="2" s="1"/>
  <c r="I24" i="2"/>
  <c r="J24" i="2" s="1"/>
  <c r="K24" i="2" s="1"/>
  <c r="I25" i="2"/>
  <c r="J25" i="2" s="1"/>
  <c r="K25" i="2" s="1"/>
  <c r="I26" i="2"/>
  <c r="J26" i="2" s="1"/>
  <c r="K26" i="2" s="1"/>
  <c r="I27" i="2"/>
  <c r="L27" i="2" s="1"/>
  <c r="M27" i="2" s="1"/>
  <c r="I28" i="2"/>
  <c r="L28" i="2" s="1"/>
  <c r="M28" i="2" s="1"/>
  <c r="I29" i="2"/>
  <c r="J29" i="2" s="1"/>
  <c r="K29" i="2" s="1"/>
  <c r="I30" i="2"/>
  <c r="L30" i="2" s="1"/>
  <c r="M30" i="2" s="1"/>
  <c r="I31" i="2"/>
  <c r="L31" i="2" s="1"/>
  <c r="M31" i="2" s="1"/>
  <c r="I32" i="2"/>
  <c r="J32" i="2" s="1"/>
  <c r="K32" i="2" s="1"/>
  <c r="L32" i="2" l="1"/>
  <c r="M32" i="2" s="1"/>
  <c r="J8" i="2"/>
  <c r="K8" i="2" s="1"/>
  <c r="J7" i="2"/>
  <c r="K7" i="2" s="1"/>
  <c r="J6" i="2"/>
  <c r="K6" i="2" s="1"/>
  <c r="J31" i="2"/>
  <c r="K31" i="2" s="1"/>
  <c r="J30" i="2"/>
  <c r="K30" i="2" s="1"/>
  <c r="L26" i="2"/>
  <c r="M26" i="2" s="1"/>
  <c r="L25" i="2"/>
  <c r="M25" i="2" s="1"/>
  <c r="L24" i="2"/>
  <c r="M24" i="2" s="1"/>
  <c r="L23" i="2"/>
  <c r="M23" i="2" s="1"/>
  <c r="L22" i="2"/>
  <c r="M22" i="2" s="1"/>
  <c r="L21" i="2"/>
  <c r="M21" i="2" s="1"/>
  <c r="J20" i="2"/>
  <c r="K20" i="2" s="1"/>
  <c r="J19" i="2"/>
  <c r="K19" i="2" s="1"/>
  <c r="J18" i="2"/>
  <c r="K18" i="2" s="1"/>
  <c r="L14" i="2"/>
  <c r="M14" i="2" s="1"/>
  <c r="L13" i="2"/>
  <c r="M13" i="2" s="1"/>
  <c r="L12" i="2"/>
  <c r="M12" i="2" s="1"/>
  <c r="L11" i="2"/>
  <c r="M11" i="2" s="1"/>
  <c r="L10" i="2"/>
  <c r="M10" i="2" s="1"/>
  <c r="L9" i="2"/>
  <c r="M9" i="2" s="1"/>
  <c r="J17" i="2"/>
  <c r="K17" i="2" s="1"/>
  <c r="J16" i="2"/>
  <c r="K16" i="2" s="1"/>
  <c r="L29" i="2"/>
  <c r="M29" i="2" s="1"/>
  <c r="J28" i="2"/>
  <c r="K28" i="2" s="1"/>
  <c r="J27" i="2"/>
  <c r="K27" i="2" s="1"/>
  <c r="J15" i="2"/>
  <c r="K15" i="2" s="1"/>
  <c r="I5" i="2"/>
  <c r="L5" i="2" s="1"/>
  <c r="M5" i="2" s="1"/>
  <c r="M33" i="2" l="1"/>
  <c r="J5" i="2"/>
  <c r="K5" i="2" s="1"/>
  <c r="I35" i="2" l="1"/>
</calcChain>
</file>

<file path=xl/sharedStrings.xml><?xml version="1.0" encoding="utf-8"?>
<sst xmlns="http://schemas.openxmlformats.org/spreadsheetml/2006/main" count="107" uniqueCount="53">
  <si>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</si>
  <si>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</si>
  <si>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</si>
  <si>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</si>
  <si>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</si>
  <si>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</si>
  <si>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</si>
  <si>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</si>
  <si>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</si>
  <si>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</rPr>
      <t xml:space="preserve">         (не должен превышать 33%)</t>
    </r>
  </si>
  <si>
    <t>Средняя арифметическая цена за единицу     руб.</t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</si>
  <si>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</si>
  <si>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В результате проведенного расчета Н(М)Ц договора составила:</t>
  </si>
  <si>
    <t>рублей</t>
  </si>
  <si>
    <t>в соответствии с Техническим заданием</t>
  </si>
  <si>
    <t>Коммерческое предложение                       №1</t>
  </si>
  <si>
    <t>Коммерческое предложение                        № 2</t>
  </si>
  <si>
    <t>Коммерческое предложение                 № 3</t>
  </si>
  <si>
    <t>Кол-во &lt;v&gt;</t>
  </si>
  <si>
    <t xml:space="preserve"> </t>
  </si>
  <si>
    <t>Приложение № 2
к запросу котировок в электронной форме 
от «___» ________ 202_ г. № ___</t>
  </si>
  <si>
    <t>ИТОГО:</t>
  </si>
  <si>
    <t>Обоснование начальной (максимальной) цены Договора на услуги</t>
  </si>
  <si>
    <t xml:space="preserve">При определениеии начальной (максимальной) цены Договора на услуги применен метод сопоставимых рыночных цен (анализ рынка). </t>
  </si>
  <si>
    <t>Заправка картриджа HP Q2612X</t>
  </si>
  <si>
    <t>Восстановление картриджа HP Q2612X</t>
  </si>
  <si>
    <t>Заправка картриджа HP CF226X</t>
  </si>
  <si>
    <t>Восстановление картриджа HP CF226X</t>
  </si>
  <si>
    <t>Заправка картриджа HP CF230X</t>
  </si>
  <si>
    <t>Восстановление картриджа HP CF230X</t>
  </si>
  <si>
    <t>Заправка картриджа HP CF259X</t>
  </si>
  <si>
    <t>Восстановление картриджа HP CF259X</t>
  </si>
  <si>
    <t>Заправка картриджа HP CE278X</t>
  </si>
  <si>
    <t>Восстановление картриджа HP CE278X</t>
  </si>
  <si>
    <t>Заправка картриджа HP CF283X</t>
  </si>
  <si>
    <t>Восстановление картриджа HP CF283X</t>
  </si>
  <si>
    <t>Заправка картриджа HP 507X</t>
  </si>
  <si>
    <t>Восстановление картриджа HP 507X</t>
  </si>
  <si>
    <t>Заправка картриджа Kyocera TK-160</t>
  </si>
  <si>
    <t>Заправка картриджа Kyocera TK-1170</t>
  </si>
  <si>
    <t>Заправка картриджа Kyocera TK-3170</t>
  </si>
  <si>
    <t>Заправка картриджа Kyocera TK-3190</t>
  </si>
  <si>
    <t>Замена коротрона для ECOSYS P3060dn</t>
  </si>
  <si>
    <t>Заправка картриджа для HP Color LaserJet Flow M880z черный</t>
  </si>
  <si>
    <t>Заправка картриджа для HP Color LaserJet Flow M880z голубой малиновый желтый</t>
  </si>
  <si>
    <t>Техническое обслуживание  HP Color LaserJet Flow M880z</t>
  </si>
  <si>
    <t>Техническое обслуживание фальцевальной машинки (без замены запасных частей)</t>
  </si>
  <si>
    <t>Техническое обслуживание НР LaserJet Enterprise M507dn (без замены запасных частей)</t>
  </si>
  <si>
    <t>Техническое обслуживание HP LaserJet M1536dnf MFP NPI5C233D (без замены запасных частей)</t>
  </si>
  <si>
    <t>Техническое обслуживание HP LaserJet MFP M227sdn (без замены запасных частей)</t>
  </si>
  <si>
    <t>Техническое обслуживание HP LaserJet Pro MFP M428fdw (без замены запасных частей)</t>
  </si>
  <si>
    <t>Техническое обслуживание Kyocera ECOSYS P3060dn KX KM45AB9F (без замены запасных частей)</t>
  </si>
  <si>
    <t>у.е.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</si>
</sst>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0"/>
  </numFmts>
  <fonts count="9" x14ac:knownFonts="1">
    <font>
      <sz val="11"/>
      <color theme="1"/>
      <name val="Calibri"/>
      <scheme val="minor"/>
    </font>
    <font>
      <sz val="10"/>
      <name val="Times New Roman"/>
    </font>
    <font>
      <sz val="12"/>
      <name val="Times New Roman"/>
    </font>
    <font>
      <b/>
      <sz val="12"/>
      <name val="Times New Roman"/>
    </font>
    <font>
      <b/>
      <sz val="11"/>
      <name val="Times New Roman"/>
    </font>
    <font>
      <sz val="11"/>
      <name val="Times New Roman"/>
    </font>
    <font>
      <i/>
      <sz val="11"/>
      <name val="Times New Roman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43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3</xdr:row>
      <xdr:rowOff>1476374</xdr:rowOff>
    </xdr:from>
    <xdr:to>
      <xdr:col>10</xdr:col>
      <xdr:colOff>600075</xdr:colOff>
      <xdr:row>3</xdr:row>
      <xdr:rowOff>1819275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34575" y="3695699"/>
          <a:ext cx="590550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169208</xdr:colOff>
      <xdr:row>3</xdr:row>
      <xdr:rowOff>1266265</xdr:rowOff>
    </xdr:from>
    <xdr:to>
      <xdr:col>9</xdr:col>
      <xdr:colOff>674033</xdr:colOff>
      <xdr:row>3</xdr:row>
      <xdr:rowOff>1523439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9189383" y="3485590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topLeftCell="A16" zoomScale="70" zoomScaleNormal="70" workbookViewId="0">
      <selection activeCell="N33" sqref="N33"/>
    </sheetView>
  </sheetViews>
  <sheetFormatPr defaultColWidth="9.140625" defaultRowHeight="12.75" x14ac:dyDescent="0.2"/>
  <cols>
    <col min="1" max="1" width="11.7109375" style="1" customWidth="1"/>
    <col min="2" max="2" width="38.42578125" style="1" customWidth="1"/>
    <col min="3" max="3" width="24.140625" style="1" customWidth="1"/>
    <col min="4" max="4" width="5.85546875" style="1" bestFit="1" customWidth="1"/>
    <col min="5" max="5" width="8.85546875" style="1" bestFit="1" customWidth="1"/>
    <col min="6" max="6" width="15.5703125" style="1" bestFit="1" customWidth="1"/>
    <col min="7" max="7" width="16.28515625" style="1" bestFit="1" customWidth="1"/>
    <col min="8" max="8" width="15.85546875" style="1" bestFit="1" customWidth="1"/>
    <col min="9" max="9" width="16.42578125" style="1" customWidth="1"/>
    <col min="10" max="10" width="13.140625" style="1" bestFit="1" customWidth="1"/>
    <col min="11" max="11" width="13.140625" style="1" customWidth="1"/>
    <col min="12" max="12" width="12.28515625" style="1" customWidth="1"/>
    <col min="13" max="13" width="18.85546875" style="1" customWidth="1"/>
    <col min="14" max="16384" width="9.140625" style="1"/>
  </cols>
  <sheetData>
    <row r="1" spans="1:13" ht="46.5" customHeight="1" x14ac:dyDescent="0.2">
      <c r="I1" s="30" t="s">
        <v>20</v>
      </c>
      <c r="J1" s="30"/>
      <c r="K1" s="30"/>
      <c r="L1" s="30"/>
      <c r="M1" s="30"/>
    </row>
    <row r="2" spans="1:13" ht="22.5" customHeight="1" x14ac:dyDescent="0.2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ht="63" customHeight="1" x14ac:dyDescent="0.2">
      <c r="A3" s="31" t="s">
        <v>0</v>
      </c>
      <c r="B3" s="31" t="s">
        <v>1</v>
      </c>
      <c r="C3" s="31" t="s">
        <v>2</v>
      </c>
      <c r="D3" s="31" t="s">
        <v>3</v>
      </c>
      <c r="E3" s="31" t="s">
        <v>18</v>
      </c>
      <c r="F3" s="31" t="s">
        <v>4</v>
      </c>
      <c r="G3" s="31"/>
      <c r="H3" s="31"/>
      <c r="I3" s="33" t="s">
        <v>5</v>
      </c>
      <c r="J3" s="33"/>
      <c r="K3" s="33"/>
      <c r="L3" s="34" t="s">
        <v>6</v>
      </c>
      <c r="M3" s="34"/>
    </row>
    <row r="4" spans="1:13" ht="146.25" customHeight="1" x14ac:dyDescent="0.2">
      <c r="A4" s="31"/>
      <c r="B4" s="32"/>
      <c r="C4" s="31"/>
      <c r="D4" s="32"/>
      <c r="E4" s="32"/>
      <c r="F4" s="15" t="s">
        <v>15</v>
      </c>
      <c r="G4" s="15" t="s">
        <v>16</v>
      </c>
      <c r="H4" s="15" t="s">
        <v>17</v>
      </c>
      <c r="I4" s="15" t="s">
        <v>7</v>
      </c>
      <c r="J4" s="15" t="s">
        <v>8</v>
      </c>
      <c r="K4" s="15" t="s">
        <v>9</v>
      </c>
      <c r="L4" s="15" t="s">
        <v>10</v>
      </c>
      <c r="M4" s="15" t="s">
        <v>11</v>
      </c>
    </row>
    <row r="5" spans="1:13" s="2" customFormat="1" ht="31.15" customHeight="1" x14ac:dyDescent="0.25">
      <c r="A5" s="18">
        <v>1</v>
      </c>
      <c r="B5" s="22" t="s">
        <v>24</v>
      </c>
      <c r="C5" s="19" t="s">
        <v>14</v>
      </c>
      <c r="D5" s="21" t="s">
        <v>52</v>
      </c>
      <c r="E5" s="21">
        <v>1</v>
      </c>
      <c r="F5" s="20">
        <v>600</v>
      </c>
      <c r="G5" s="4">
        <v>575</v>
      </c>
      <c r="H5" s="4">
        <v>630</v>
      </c>
      <c r="I5" s="4">
        <f>AVERAGE(F5:H5)</f>
        <v>601.66666666666663</v>
      </c>
      <c r="J5" s="5">
        <f>SQRT(((SUM((POWER(H5-I5,2)),(POWER(G5-I5,2)),(POWER(F5-I5,2)))/(COLUMNS(F5:H5)-1))))</f>
        <v>27.537852736430509</v>
      </c>
      <c r="K5" s="5">
        <f>J5/I5*100</f>
        <v>4.5769284326477306</v>
      </c>
      <c r="L5" s="6">
        <f>ROUND(I5,2)</f>
        <v>601.66999999999996</v>
      </c>
      <c r="M5" s="6">
        <f>L5*E5</f>
        <v>601.66999999999996</v>
      </c>
    </row>
    <row r="6" spans="1:13" s="2" customFormat="1" ht="31.15" customHeight="1" x14ac:dyDescent="0.25">
      <c r="A6" s="18">
        <v>2</v>
      </c>
      <c r="B6" s="22" t="s">
        <v>25</v>
      </c>
      <c r="C6" s="19" t="s">
        <v>14</v>
      </c>
      <c r="D6" s="21" t="s">
        <v>52</v>
      </c>
      <c r="E6" s="21">
        <v>1</v>
      </c>
      <c r="F6" s="20">
        <v>1100</v>
      </c>
      <c r="G6" s="4">
        <v>1035</v>
      </c>
      <c r="H6" s="4">
        <v>1155</v>
      </c>
      <c r="I6" s="4">
        <f t="shared" ref="I6:I32" si="0">AVERAGE(F6:H6)</f>
        <v>1096.6666666666667</v>
      </c>
      <c r="J6" s="5">
        <f t="shared" ref="J6:J32" si="1">SQRT(((SUM((POWER(H6-I6,2)),(POWER(G6-I6,2)),(POWER(F6-I6,2)))/(COLUMNS(F6:H6)-1))))</f>
        <v>60.069404303133666</v>
      </c>
      <c r="K6" s="5">
        <f t="shared" ref="K6:K32" si="2">J6/I6*100</f>
        <v>5.4774532799210025</v>
      </c>
      <c r="L6" s="6">
        <f t="shared" ref="L6:L32" si="3">ROUND(I6,2)</f>
        <v>1096.67</v>
      </c>
      <c r="M6" s="6">
        <f t="shared" ref="M6:M32" si="4">L6*E6</f>
        <v>1096.67</v>
      </c>
    </row>
    <row r="7" spans="1:13" s="2" customFormat="1" ht="31.15" customHeight="1" x14ac:dyDescent="0.25">
      <c r="A7" s="18">
        <v>3</v>
      </c>
      <c r="B7" s="22" t="s">
        <v>26</v>
      </c>
      <c r="C7" s="19" t="s">
        <v>14</v>
      </c>
      <c r="D7" s="21" t="s">
        <v>52</v>
      </c>
      <c r="E7" s="21">
        <v>1</v>
      </c>
      <c r="F7" s="20">
        <v>1050</v>
      </c>
      <c r="G7" s="4">
        <v>1000</v>
      </c>
      <c r="H7" s="4">
        <v>1100</v>
      </c>
      <c r="I7" s="4">
        <f t="shared" si="0"/>
        <v>1050</v>
      </c>
      <c r="J7" s="5">
        <f t="shared" si="1"/>
        <v>50</v>
      </c>
      <c r="K7" s="5">
        <f t="shared" si="2"/>
        <v>4.7619047619047619</v>
      </c>
      <c r="L7" s="6">
        <f t="shared" si="3"/>
        <v>1050</v>
      </c>
      <c r="M7" s="6">
        <f t="shared" si="4"/>
        <v>1050</v>
      </c>
    </row>
    <row r="8" spans="1:13" s="2" customFormat="1" ht="31.15" customHeight="1" x14ac:dyDescent="0.25">
      <c r="A8" s="18">
        <v>4</v>
      </c>
      <c r="B8" s="22" t="s">
        <v>27</v>
      </c>
      <c r="C8" s="19" t="s">
        <v>14</v>
      </c>
      <c r="D8" s="21" t="s">
        <v>52</v>
      </c>
      <c r="E8" s="21">
        <v>1</v>
      </c>
      <c r="F8" s="20">
        <v>1570</v>
      </c>
      <c r="G8" s="4">
        <v>1495</v>
      </c>
      <c r="H8" s="4">
        <v>1650</v>
      </c>
      <c r="I8" s="4">
        <f t="shared" si="0"/>
        <v>1571.6666666666667</v>
      </c>
      <c r="J8" s="5">
        <f t="shared" si="1"/>
        <v>77.513439694889897</v>
      </c>
      <c r="K8" s="5">
        <f t="shared" si="2"/>
        <v>4.9319261735879039</v>
      </c>
      <c r="L8" s="6">
        <f t="shared" si="3"/>
        <v>1571.67</v>
      </c>
      <c r="M8" s="6">
        <f t="shared" si="4"/>
        <v>1571.67</v>
      </c>
    </row>
    <row r="9" spans="1:13" s="2" customFormat="1" ht="31.15" customHeight="1" x14ac:dyDescent="0.25">
      <c r="A9" s="18">
        <v>5</v>
      </c>
      <c r="B9" s="22" t="s">
        <v>28</v>
      </c>
      <c r="C9" s="19" t="s">
        <v>14</v>
      </c>
      <c r="D9" s="21" t="s">
        <v>52</v>
      </c>
      <c r="E9" s="21">
        <v>1</v>
      </c>
      <c r="F9" s="20">
        <v>970</v>
      </c>
      <c r="G9" s="4">
        <v>920</v>
      </c>
      <c r="H9" s="4">
        <v>1020</v>
      </c>
      <c r="I9" s="4">
        <f t="shared" si="0"/>
        <v>970</v>
      </c>
      <c r="J9" s="5">
        <f t="shared" si="1"/>
        <v>50</v>
      </c>
      <c r="K9" s="5">
        <f t="shared" si="2"/>
        <v>5.1546391752577314</v>
      </c>
      <c r="L9" s="6">
        <f t="shared" si="3"/>
        <v>970</v>
      </c>
      <c r="M9" s="6">
        <f t="shared" si="4"/>
        <v>970</v>
      </c>
    </row>
    <row r="10" spans="1:13" s="2" customFormat="1" ht="31.15" customHeight="1" x14ac:dyDescent="0.25">
      <c r="A10" s="18">
        <v>6</v>
      </c>
      <c r="B10" s="22" t="s">
        <v>29</v>
      </c>
      <c r="C10" s="19" t="s">
        <v>14</v>
      </c>
      <c r="D10" s="21" t="s">
        <v>52</v>
      </c>
      <c r="E10" s="21">
        <v>1</v>
      </c>
      <c r="F10" s="20">
        <v>1450</v>
      </c>
      <c r="G10" s="4">
        <v>1380</v>
      </c>
      <c r="H10" s="4">
        <v>1520</v>
      </c>
      <c r="I10" s="4">
        <f t="shared" si="0"/>
        <v>1450</v>
      </c>
      <c r="J10" s="5">
        <f t="shared" si="1"/>
        <v>70</v>
      </c>
      <c r="K10" s="5">
        <f t="shared" si="2"/>
        <v>4.8275862068965516</v>
      </c>
      <c r="L10" s="6">
        <f t="shared" si="3"/>
        <v>1450</v>
      </c>
      <c r="M10" s="6">
        <f t="shared" si="4"/>
        <v>1450</v>
      </c>
    </row>
    <row r="11" spans="1:13" s="2" customFormat="1" ht="31.15" customHeight="1" x14ac:dyDescent="0.25">
      <c r="A11" s="18">
        <v>7</v>
      </c>
      <c r="B11" s="22" t="s">
        <v>30</v>
      </c>
      <c r="C11" s="19" t="s">
        <v>14</v>
      </c>
      <c r="D11" s="21" t="s">
        <v>52</v>
      </c>
      <c r="E11" s="21">
        <v>1</v>
      </c>
      <c r="F11" s="20">
        <v>1050</v>
      </c>
      <c r="G11" s="4">
        <v>1000</v>
      </c>
      <c r="H11" s="4">
        <v>1100</v>
      </c>
      <c r="I11" s="4">
        <f t="shared" si="0"/>
        <v>1050</v>
      </c>
      <c r="J11" s="5">
        <f t="shared" si="1"/>
        <v>50</v>
      </c>
      <c r="K11" s="5">
        <f t="shared" si="2"/>
        <v>4.7619047619047619</v>
      </c>
      <c r="L11" s="6">
        <f t="shared" si="3"/>
        <v>1050</v>
      </c>
      <c r="M11" s="6">
        <f t="shared" si="4"/>
        <v>1050</v>
      </c>
    </row>
    <row r="12" spans="1:13" s="2" customFormat="1" ht="31.15" customHeight="1" x14ac:dyDescent="0.25">
      <c r="A12" s="18">
        <v>8</v>
      </c>
      <c r="B12" s="22" t="s">
        <v>31</v>
      </c>
      <c r="C12" s="19" t="s">
        <v>14</v>
      </c>
      <c r="D12" s="21" t="s">
        <v>52</v>
      </c>
      <c r="E12" s="21">
        <v>1</v>
      </c>
      <c r="F12" s="20">
        <v>1570</v>
      </c>
      <c r="G12" s="4">
        <v>1495</v>
      </c>
      <c r="H12" s="4">
        <v>1650</v>
      </c>
      <c r="I12" s="4">
        <f t="shared" si="0"/>
        <v>1571.6666666666667</v>
      </c>
      <c r="J12" s="5">
        <f t="shared" si="1"/>
        <v>77.513439694889897</v>
      </c>
      <c r="K12" s="5">
        <f t="shared" si="2"/>
        <v>4.9319261735879039</v>
      </c>
      <c r="L12" s="6">
        <f t="shared" si="3"/>
        <v>1571.67</v>
      </c>
      <c r="M12" s="6">
        <f t="shared" si="4"/>
        <v>1571.67</v>
      </c>
    </row>
    <row r="13" spans="1:13" s="2" customFormat="1" ht="31.15" customHeight="1" x14ac:dyDescent="0.25">
      <c r="A13" s="18">
        <v>9</v>
      </c>
      <c r="B13" s="22" t="s">
        <v>32</v>
      </c>
      <c r="C13" s="19" t="s">
        <v>14</v>
      </c>
      <c r="D13" s="21" t="s">
        <v>52</v>
      </c>
      <c r="E13" s="21">
        <v>1</v>
      </c>
      <c r="F13" s="20">
        <v>580</v>
      </c>
      <c r="G13" s="4">
        <v>550</v>
      </c>
      <c r="H13" s="4">
        <v>610</v>
      </c>
      <c r="I13" s="4">
        <f t="shared" si="0"/>
        <v>580</v>
      </c>
      <c r="J13" s="5">
        <f t="shared" si="1"/>
        <v>30</v>
      </c>
      <c r="K13" s="5">
        <f t="shared" si="2"/>
        <v>5.1724137931034484</v>
      </c>
      <c r="L13" s="6">
        <f t="shared" si="3"/>
        <v>580</v>
      </c>
      <c r="M13" s="6">
        <f t="shared" si="4"/>
        <v>580</v>
      </c>
    </row>
    <row r="14" spans="1:13" s="2" customFormat="1" ht="31.15" customHeight="1" x14ac:dyDescent="0.25">
      <c r="A14" s="18">
        <v>10</v>
      </c>
      <c r="B14" s="22" t="s">
        <v>33</v>
      </c>
      <c r="C14" s="19" t="s">
        <v>14</v>
      </c>
      <c r="D14" s="21" t="s">
        <v>52</v>
      </c>
      <c r="E14" s="21">
        <v>1</v>
      </c>
      <c r="F14" s="20">
        <v>580</v>
      </c>
      <c r="G14" s="4">
        <v>550</v>
      </c>
      <c r="H14" s="4">
        <v>610</v>
      </c>
      <c r="I14" s="4">
        <f t="shared" si="0"/>
        <v>580</v>
      </c>
      <c r="J14" s="5">
        <f t="shared" si="1"/>
        <v>30</v>
      </c>
      <c r="K14" s="5">
        <f t="shared" si="2"/>
        <v>5.1724137931034484</v>
      </c>
      <c r="L14" s="6">
        <f t="shared" si="3"/>
        <v>580</v>
      </c>
      <c r="M14" s="6">
        <f t="shared" si="4"/>
        <v>580</v>
      </c>
    </row>
    <row r="15" spans="1:13" s="2" customFormat="1" ht="31.15" customHeight="1" x14ac:dyDescent="0.25">
      <c r="A15" s="18">
        <v>11</v>
      </c>
      <c r="B15" s="22" t="s">
        <v>34</v>
      </c>
      <c r="C15" s="19" t="s">
        <v>14</v>
      </c>
      <c r="D15" s="21" t="s">
        <v>52</v>
      </c>
      <c r="E15" s="21">
        <v>1</v>
      </c>
      <c r="F15" s="20">
        <v>580</v>
      </c>
      <c r="G15" s="4">
        <v>550</v>
      </c>
      <c r="H15" s="4">
        <v>610</v>
      </c>
      <c r="I15" s="4">
        <f t="shared" si="0"/>
        <v>580</v>
      </c>
      <c r="J15" s="5">
        <f t="shared" si="1"/>
        <v>30</v>
      </c>
      <c r="K15" s="5">
        <f t="shared" si="2"/>
        <v>5.1724137931034484</v>
      </c>
      <c r="L15" s="6">
        <f t="shared" si="3"/>
        <v>580</v>
      </c>
      <c r="M15" s="6">
        <f t="shared" si="4"/>
        <v>580</v>
      </c>
    </row>
    <row r="16" spans="1:13" s="2" customFormat="1" ht="31.15" customHeight="1" x14ac:dyDescent="0.25">
      <c r="A16" s="18">
        <v>12</v>
      </c>
      <c r="B16" s="22" t="s">
        <v>35</v>
      </c>
      <c r="C16" s="19" t="s">
        <v>14</v>
      </c>
      <c r="D16" s="21" t="s">
        <v>52</v>
      </c>
      <c r="E16" s="21">
        <v>1</v>
      </c>
      <c r="F16" s="20">
        <v>1050</v>
      </c>
      <c r="G16" s="4">
        <v>1000</v>
      </c>
      <c r="H16" s="4">
        <v>1100</v>
      </c>
      <c r="I16" s="4">
        <f t="shared" si="0"/>
        <v>1050</v>
      </c>
      <c r="J16" s="5">
        <f t="shared" si="1"/>
        <v>50</v>
      </c>
      <c r="K16" s="5">
        <f t="shared" si="2"/>
        <v>4.7619047619047619</v>
      </c>
      <c r="L16" s="6">
        <f t="shared" si="3"/>
        <v>1050</v>
      </c>
      <c r="M16" s="6">
        <f t="shared" si="4"/>
        <v>1050</v>
      </c>
    </row>
    <row r="17" spans="1:13" s="2" customFormat="1" ht="31.15" customHeight="1" x14ac:dyDescent="0.25">
      <c r="A17" s="18">
        <v>13</v>
      </c>
      <c r="B17" s="22" t="s">
        <v>36</v>
      </c>
      <c r="C17" s="19" t="s">
        <v>14</v>
      </c>
      <c r="D17" s="21" t="s">
        <v>52</v>
      </c>
      <c r="E17" s="21">
        <v>1</v>
      </c>
      <c r="F17" s="20">
        <v>790</v>
      </c>
      <c r="G17" s="4">
        <v>750</v>
      </c>
      <c r="H17" s="4">
        <v>830</v>
      </c>
      <c r="I17" s="4">
        <f t="shared" si="0"/>
        <v>790</v>
      </c>
      <c r="J17" s="5">
        <f t="shared" si="1"/>
        <v>40</v>
      </c>
      <c r="K17" s="5">
        <f t="shared" si="2"/>
        <v>5.0632911392405067</v>
      </c>
      <c r="L17" s="6">
        <f t="shared" si="3"/>
        <v>790</v>
      </c>
      <c r="M17" s="6">
        <f t="shared" si="4"/>
        <v>790</v>
      </c>
    </row>
    <row r="18" spans="1:13" s="2" customFormat="1" ht="31.15" customHeight="1" x14ac:dyDescent="0.25">
      <c r="A18" s="18">
        <v>14</v>
      </c>
      <c r="B18" s="22" t="s">
        <v>37</v>
      </c>
      <c r="C18" s="19" t="s">
        <v>14</v>
      </c>
      <c r="D18" s="21" t="s">
        <v>52</v>
      </c>
      <c r="E18" s="21">
        <v>1</v>
      </c>
      <c r="F18" s="20">
        <v>1330</v>
      </c>
      <c r="G18" s="4">
        <v>1265</v>
      </c>
      <c r="H18" s="4">
        <v>1400</v>
      </c>
      <c r="I18" s="4">
        <f t="shared" si="0"/>
        <v>1331.6666666666667</v>
      </c>
      <c r="J18" s="5">
        <f t="shared" si="1"/>
        <v>67.51543033509698</v>
      </c>
      <c r="K18" s="5">
        <f t="shared" si="2"/>
        <v>5.0699947685930145</v>
      </c>
      <c r="L18" s="6">
        <f t="shared" si="3"/>
        <v>1331.67</v>
      </c>
      <c r="M18" s="6">
        <f t="shared" si="4"/>
        <v>1331.67</v>
      </c>
    </row>
    <row r="19" spans="1:13" s="2" customFormat="1" ht="31.15" customHeight="1" x14ac:dyDescent="0.25">
      <c r="A19" s="18">
        <v>15</v>
      </c>
      <c r="B19" s="22" t="s">
        <v>38</v>
      </c>
      <c r="C19" s="19" t="s">
        <v>14</v>
      </c>
      <c r="D19" s="21" t="s">
        <v>52</v>
      </c>
      <c r="E19" s="21">
        <v>1</v>
      </c>
      <c r="F19" s="20">
        <v>910</v>
      </c>
      <c r="G19" s="4">
        <v>865</v>
      </c>
      <c r="H19" s="4">
        <v>955</v>
      </c>
      <c r="I19" s="4">
        <f t="shared" si="0"/>
        <v>910</v>
      </c>
      <c r="J19" s="5">
        <f t="shared" si="1"/>
        <v>45</v>
      </c>
      <c r="K19" s="5">
        <f t="shared" si="2"/>
        <v>4.9450549450549453</v>
      </c>
      <c r="L19" s="6">
        <f t="shared" si="3"/>
        <v>910</v>
      </c>
      <c r="M19" s="6">
        <f t="shared" si="4"/>
        <v>910</v>
      </c>
    </row>
    <row r="20" spans="1:13" s="2" customFormat="1" ht="31.15" customHeight="1" x14ac:dyDescent="0.25">
      <c r="A20" s="18">
        <v>16</v>
      </c>
      <c r="B20" s="22" t="s">
        <v>39</v>
      </c>
      <c r="C20" s="19" t="s">
        <v>14</v>
      </c>
      <c r="D20" s="21" t="s">
        <v>52</v>
      </c>
      <c r="E20" s="21">
        <v>1</v>
      </c>
      <c r="F20" s="20">
        <v>1090</v>
      </c>
      <c r="G20" s="4">
        <v>1035</v>
      </c>
      <c r="H20" s="4">
        <v>1150</v>
      </c>
      <c r="I20" s="4">
        <f t="shared" si="0"/>
        <v>1091.6666666666667</v>
      </c>
      <c r="J20" s="5">
        <f t="shared" si="1"/>
        <v>57.518113089124661</v>
      </c>
      <c r="K20" s="5">
        <f t="shared" si="2"/>
        <v>5.2688347867900447</v>
      </c>
      <c r="L20" s="6">
        <f t="shared" si="3"/>
        <v>1091.67</v>
      </c>
      <c r="M20" s="6">
        <f t="shared" si="4"/>
        <v>1091.67</v>
      </c>
    </row>
    <row r="21" spans="1:13" s="2" customFormat="1" ht="31.15" customHeight="1" x14ac:dyDescent="0.25">
      <c r="A21" s="18">
        <v>17</v>
      </c>
      <c r="B21" s="22" t="s">
        <v>40</v>
      </c>
      <c r="C21" s="19" t="s">
        <v>14</v>
      </c>
      <c r="D21" s="21" t="s">
        <v>52</v>
      </c>
      <c r="E21" s="21">
        <v>1</v>
      </c>
      <c r="F21" s="20">
        <v>1685</v>
      </c>
      <c r="G21" s="4">
        <v>1600</v>
      </c>
      <c r="H21" s="4">
        <v>1770</v>
      </c>
      <c r="I21" s="4">
        <f t="shared" si="0"/>
        <v>1685</v>
      </c>
      <c r="J21" s="5">
        <f t="shared" si="1"/>
        <v>85</v>
      </c>
      <c r="K21" s="5">
        <f t="shared" si="2"/>
        <v>5.0445103857566762</v>
      </c>
      <c r="L21" s="6">
        <f t="shared" si="3"/>
        <v>1685</v>
      </c>
      <c r="M21" s="6">
        <f t="shared" si="4"/>
        <v>1685</v>
      </c>
    </row>
    <row r="22" spans="1:13" s="2" customFormat="1" ht="31.15" customHeight="1" x14ac:dyDescent="0.25">
      <c r="A22" s="18">
        <v>18</v>
      </c>
      <c r="B22" s="22" t="s">
        <v>41</v>
      </c>
      <c r="C22" s="19" t="s">
        <v>14</v>
      </c>
      <c r="D22" s="21" t="s">
        <v>52</v>
      </c>
      <c r="E22" s="21">
        <v>1</v>
      </c>
      <c r="F22" s="20">
        <v>2000</v>
      </c>
      <c r="G22" s="4">
        <v>1900</v>
      </c>
      <c r="H22" s="4">
        <v>2100</v>
      </c>
      <c r="I22" s="4">
        <f t="shared" si="0"/>
        <v>2000</v>
      </c>
      <c r="J22" s="5">
        <f t="shared" si="1"/>
        <v>100</v>
      </c>
      <c r="K22" s="5">
        <f t="shared" si="2"/>
        <v>5</v>
      </c>
      <c r="L22" s="6">
        <f t="shared" si="3"/>
        <v>2000</v>
      </c>
      <c r="M22" s="6">
        <f t="shared" si="4"/>
        <v>2000</v>
      </c>
    </row>
    <row r="23" spans="1:13" s="2" customFormat="1" ht="31.15" customHeight="1" x14ac:dyDescent="0.25">
      <c r="A23" s="18">
        <v>19</v>
      </c>
      <c r="B23" s="22" t="s">
        <v>42</v>
      </c>
      <c r="C23" s="19" t="s">
        <v>14</v>
      </c>
      <c r="D23" s="21" t="s">
        <v>52</v>
      </c>
      <c r="E23" s="21">
        <v>1</v>
      </c>
      <c r="F23" s="20">
        <v>2180</v>
      </c>
      <c r="G23" s="4">
        <v>2070</v>
      </c>
      <c r="H23" s="4">
        <v>2290</v>
      </c>
      <c r="I23" s="4">
        <f t="shared" si="0"/>
        <v>2180</v>
      </c>
      <c r="J23" s="5">
        <f t="shared" si="1"/>
        <v>110</v>
      </c>
      <c r="K23" s="5">
        <f t="shared" si="2"/>
        <v>5.0458715596330279</v>
      </c>
      <c r="L23" s="6">
        <f t="shared" si="3"/>
        <v>2180</v>
      </c>
      <c r="M23" s="6">
        <f t="shared" si="4"/>
        <v>2180</v>
      </c>
    </row>
    <row r="24" spans="1:13" s="2" customFormat="1" ht="31.15" customHeight="1" x14ac:dyDescent="0.25">
      <c r="A24" s="18">
        <v>20</v>
      </c>
      <c r="B24" s="22" t="s">
        <v>43</v>
      </c>
      <c r="C24" s="19" t="s">
        <v>14</v>
      </c>
      <c r="D24" s="21" t="s">
        <v>52</v>
      </c>
      <c r="E24" s="21">
        <v>1</v>
      </c>
      <c r="F24" s="20">
        <v>1050</v>
      </c>
      <c r="G24" s="4">
        <v>1000</v>
      </c>
      <c r="H24" s="4">
        <v>1100</v>
      </c>
      <c r="I24" s="4">
        <f t="shared" si="0"/>
        <v>1050</v>
      </c>
      <c r="J24" s="5">
        <f t="shared" si="1"/>
        <v>50</v>
      </c>
      <c r="K24" s="5">
        <f t="shared" si="2"/>
        <v>4.7619047619047619</v>
      </c>
      <c r="L24" s="6">
        <f t="shared" si="3"/>
        <v>1050</v>
      </c>
      <c r="M24" s="6">
        <f t="shared" si="4"/>
        <v>1050</v>
      </c>
    </row>
    <row r="25" spans="1:13" s="2" customFormat="1" ht="31.15" customHeight="1" x14ac:dyDescent="0.25">
      <c r="A25" s="18">
        <v>21</v>
      </c>
      <c r="B25" s="22" t="s">
        <v>44</v>
      </c>
      <c r="C25" s="19" t="s">
        <v>14</v>
      </c>
      <c r="D25" s="21" t="s">
        <v>52</v>
      </c>
      <c r="E25" s="21">
        <v>1</v>
      </c>
      <c r="F25" s="20">
        <v>1050</v>
      </c>
      <c r="G25" s="4">
        <v>1000</v>
      </c>
      <c r="H25" s="4">
        <v>1100</v>
      </c>
      <c r="I25" s="4">
        <f t="shared" si="0"/>
        <v>1050</v>
      </c>
      <c r="J25" s="5">
        <f t="shared" si="1"/>
        <v>50</v>
      </c>
      <c r="K25" s="5">
        <f t="shared" si="2"/>
        <v>4.7619047619047619</v>
      </c>
      <c r="L25" s="6">
        <f t="shared" si="3"/>
        <v>1050</v>
      </c>
      <c r="M25" s="6">
        <f t="shared" si="4"/>
        <v>1050</v>
      </c>
    </row>
    <row r="26" spans="1:13" s="2" customFormat="1" ht="31.15" customHeight="1" x14ac:dyDescent="0.25">
      <c r="A26" s="18">
        <v>22</v>
      </c>
      <c r="B26" s="22" t="s">
        <v>45</v>
      </c>
      <c r="C26" s="19" t="s">
        <v>14</v>
      </c>
      <c r="D26" s="21" t="s">
        <v>52</v>
      </c>
      <c r="E26" s="21">
        <v>1</v>
      </c>
      <c r="F26" s="20">
        <v>1690</v>
      </c>
      <c r="G26" s="4">
        <v>1610</v>
      </c>
      <c r="H26" s="4">
        <v>1780</v>
      </c>
      <c r="I26" s="4">
        <f t="shared" si="0"/>
        <v>1693.3333333333333</v>
      </c>
      <c r="J26" s="5">
        <f t="shared" si="1"/>
        <v>85.049005481153827</v>
      </c>
      <c r="K26" s="5">
        <f t="shared" si="2"/>
        <v>5.0225790638476671</v>
      </c>
      <c r="L26" s="6">
        <f t="shared" si="3"/>
        <v>1693.33</v>
      </c>
      <c r="M26" s="6">
        <f t="shared" si="4"/>
        <v>1693.33</v>
      </c>
    </row>
    <row r="27" spans="1:13" s="2" customFormat="1" ht="31.15" customHeight="1" x14ac:dyDescent="0.25">
      <c r="A27" s="18">
        <v>23</v>
      </c>
      <c r="B27" s="22" t="s">
        <v>46</v>
      </c>
      <c r="C27" s="19" t="s">
        <v>14</v>
      </c>
      <c r="D27" s="21" t="s">
        <v>52</v>
      </c>
      <c r="E27" s="21">
        <v>1</v>
      </c>
      <c r="F27" s="20">
        <v>2180</v>
      </c>
      <c r="G27" s="4">
        <v>2070</v>
      </c>
      <c r="H27" s="4">
        <v>2290</v>
      </c>
      <c r="I27" s="4">
        <f t="shared" si="0"/>
        <v>2180</v>
      </c>
      <c r="J27" s="5">
        <f t="shared" si="1"/>
        <v>110</v>
      </c>
      <c r="K27" s="5">
        <f t="shared" si="2"/>
        <v>5.0458715596330279</v>
      </c>
      <c r="L27" s="6">
        <f t="shared" si="3"/>
        <v>2180</v>
      </c>
      <c r="M27" s="6">
        <f t="shared" si="4"/>
        <v>2180</v>
      </c>
    </row>
    <row r="28" spans="1:13" s="2" customFormat="1" ht="31.15" customHeight="1" x14ac:dyDescent="0.25">
      <c r="A28" s="18">
        <v>24</v>
      </c>
      <c r="B28" s="22" t="s">
        <v>47</v>
      </c>
      <c r="C28" s="19" t="s">
        <v>14</v>
      </c>
      <c r="D28" s="21" t="s">
        <v>52</v>
      </c>
      <c r="E28" s="21">
        <v>1</v>
      </c>
      <c r="F28" s="20">
        <v>1690</v>
      </c>
      <c r="G28" s="4">
        <v>1610</v>
      </c>
      <c r="H28" s="4">
        <v>1780</v>
      </c>
      <c r="I28" s="4">
        <f t="shared" si="0"/>
        <v>1693.3333333333333</v>
      </c>
      <c r="J28" s="5">
        <f t="shared" si="1"/>
        <v>85.049005481153827</v>
      </c>
      <c r="K28" s="5">
        <f t="shared" si="2"/>
        <v>5.0225790638476671</v>
      </c>
      <c r="L28" s="6">
        <f t="shared" si="3"/>
        <v>1693.33</v>
      </c>
      <c r="M28" s="6">
        <f t="shared" si="4"/>
        <v>1693.33</v>
      </c>
    </row>
    <row r="29" spans="1:13" s="2" customFormat="1" ht="31.15" customHeight="1" x14ac:dyDescent="0.25">
      <c r="A29" s="18">
        <v>25</v>
      </c>
      <c r="B29" s="22" t="s">
        <v>48</v>
      </c>
      <c r="C29" s="19" t="s">
        <v>14</v>
      </c>
      <c r="D29" s="21" t="s">
        <v>52</v>
      </c>
      <c r="E29" s="21">
        <v>1</v>
      </c>
      <c r="F29" s="20">
        <v>1690</v>
      </c>
      <c r="G29" s="4">
        <v>1610</v>
      </c>
      <c r="H29" s="4">
        <v>1780</v>
      </c>
      <c r="I29" s="4">
        <f t="shared" si="0"/>
        <v>1693.3333333333333</v>
      </c>
      <c r="J29" s="5">
        <f t="shared" si="1"/>
        <v>85.049005481153827</v>
      </c>
      <c r="K29" s="5">
        <f t="shared" si="2"/>
        <v>5.0225790638476671</v>
      </c>
      <c r="L29" s="6">
        <f t="shared" si="3"/>
        <v>1693.33</v>
      </c>
      <c r="M29" s="6">
        <f t="shared" si="4"/>
        <v>1693.33</v>
      </c>
    </row>
    <row r="30" spans="1:13" s="2" customFormat="1" ht="31.15" customHeight="1" x14ac:dyDescent="0.25">
      <c r="A30" s="18">
        <v>26</v>
      </c>
      <c r="B30" s="22" t="s">
        <v>49</v>
      </c>
      <c r="C30" s="19" t="s">
        <v>14</v>
      </c>
      <c r="D30" s="21" t="s">
        <v>52</v>
      </c>
      <c r="E30" s="21">
        <v>1</v>
      </c>
      <c r="F30" s="20">
        <v>1690</v>
      </c>
      <c r="G30" s="4">
        <v>1610</v>
      </c>
      <c r="H30" s="4">
        <v>1780</v>
      </c>
      <c r="I30" s="4">
        <f t="shared" si="0"/>
        <v>1693.3333333333333</v>
      </c>
      <c r="J30" s="5">
        <f t="shared" si="1"/>
        <v>85.049005481153827</v>
      </c>
      <c r="K30" s="5">
        <f t="shared" si="2"/>
        <v>5.0225790638476671</v>
      </c>
      <c r="L30" s="6">
        <f t="shared" si="3"/>
        <v>1693.33</v>
      </c>
      <c r="M30" s="6">
        <f t="shared" si="4"/>
        <v>1693.33</v>
      </c>
    </row>
    <row r="31" spans="1:13" s="2" customFormat="1" ht="31.15" customHeight="1" x14ac:dyDescent="0.25">
      <c r="A31" s="18">
        <v>27</v>
      </c>
      <c r="B31" s="22" t="s">
        <v>50</v>
      </c>
      <c r="C31" s="19" t="s">
        <v>14</v>
      </c>
      <c r="D31" s="21" t="s">
        <v>52</v>
      </c>
      <c r="E31" s="21">
        <v>1</v>
      </c>
      <c r="F31" s="20">
        <v>1690</v>
      </c>
      <c r="G31" s="4">
        <v>1610</v>
      </c>
      <c r="H31" s="4">
        <v>1780</v>
      </c>
      <c r="I31" s="4">
        <f t="shared" si="0"/>
        <v>1693.3333333333333</v>
      </c>
      <c r="J31" s="5">
        <f t="shared" si="1"/>
        <v>85.049005481153827</v>
      </c>
      <c r="K31" s="5">
        <f t="shared" si="2"/>
        <v>5.0225790638476671</v>
      </c>
      <c r="L31" s="6">
        <f t="shared" si="3"/>
        <v>1693.33</v>
      </c>
      <c r="M31" s="6">
        <f t="shared" si="4"/>
        <v>1693.33</v>
      </c>
    </row>
    <row r="32" spans="1:13" s="2" customFormat="1" ht="31.15" customHeight="1" x14ac:dyDescent="0.25">
      <c r="A32" s="18">
        <v>28</v>
      </c>
      <c r="B32" s="22" t="s">
        <v>51</v>
      </c>
      <c r="C32" s="19" t="s">
        <v>14</v>
      </c>
      <c r="D32" s="21" t="s">
        <v>52</v>
      </c>
      <c r="E32" s="21">
        <v>1</v>
      </c>
      <c r="F32" s="20">
        <v>1200</v>
      </c>
      <c r="G32" s="4">
        <v>1150</v>
      </c>
      <c r="H32" s="4">
        <v>1260</v>
      </c>
      <c r="I32" s="4">
        <f t="shared" si="0"/>
        <v>1203.3333333333333</v>
      </c>
      <c r="J32" s="5">
        <f t="shared" si="1"/>
        <v>55.075705472861017</v>
      </c>
      <c r="K32" s="5">
        <f t="shared" si="2"/>
        <v>4.5769284326477306</v>
      </c>
      <c r="L32" s="6">
        <f t="shared" si="3"/>
        <v>1203.33</v>
      </c>
      <c r="M32" s="6">
        <f t="shared" si="4"/>
        <v>1203.33</v>
      </c>
    </row>
    <row r="33" spans="1:14" s="2" customFormat="1" ht="21" customHeight="1" x14ac:dyDescent="0.25">
      <c r="A33" s="35" t="s">
        <v>21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7"/>
      <c r="M33" s="16">
        <f>SUM(M5:M32)</f>
        <v>36090.000000000007</v>
      </c>
      <c r="N33" s="23"/>
    </row>
    <row r="34" spans="1:14" s="2" customFormat="1" ht="21" customHeight="1" x14ac:dyDescent="0.25">
      <c r="A34" s="3"/>
    </row>
    <row r="35" spans="1:14" ht="15.75" customHeight="1" x14ac:dyDescent="0.2">
      <c r="A35" s="24" t="s">
        <v>12</v>
      </c>
      <c r="B35" s="25"/>
      <c r="C35" s="25"/>
      <c r="D35" s="25"/>
      <c r="E35" s="25"/>
      <c r="F35" s="25"/>
      <c r="G35" s="25"/>
      <c r="H35" s="26"/>
      <c r="I35" s="6">
        <f>M33</f>
        <v>36090.000000000007</v>
      </c>
      <c r="J35" s="7" t="s">
        <v>13</v>
      </c>
      <c r="K35" s="17" t="s">
        <v>19</v>
      </c>
      <c r="L35" s="7"/>
      <c r="M35" s="8"/>
    </row>
    <row r="36" spans="1:14" ht="20.25" customHeight="1" x14ac:dyDescent="0.2">
      <c r="A36" s="27" t="s">
        <v>23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14" ht="15.75" x14ac:dyDescent="0.25">
      <c r="A37" s="29"/>
      <c r="B37" s="29"/>
      <c r="C37" s="29"/>
      <c r="D37" s="29"/>
      <c r="E37" s="9"/>
      <c r="F37" s="10"/>
      <c r="G37" s="11"/>
      <c r="H37" s="12"/>
      <c r="I37" s="13"/>
      <c r="J37" s="13"/>
      <c r="K37" s="13"/>
      <c r="L37" s="13"/>
      <c r="M37" s="13"/>
    </row>
    <row r="38" spans="1:14" ht="15.7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4" ht="15.75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1" spans="1:14" x14ac:dyDescent="0.2">
      <c r="I41" s="14"/>
    </row>
  </sheetData>
  <mergeCells count="14">
    <mergeCell ref="A35:H35"/>
    <mergeCell ref="A36:M36"/>
    <mergeCell ref="A37:D37"/>
    <mergeCell ref="I1:M1"/>
    <mergeCell ref="A2:M2"/>
    <mergeCell ref="A3:A4"/>
    <mergeCell ref="B3:B4"/>
    <mergeCell ref="C3:C4"/>
    <mergeCell ref="D3:D4"/>
    <mergeCell ref="E3:E4"/>
    <mergeCell ref="F3:H3"/>
    <mergeCell ref="I3:K3"/>
    <mergeCell ref="L3:M3"/>
    <mergeCell ref="A33:L33"/>
  </mergeCells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 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этп</dc:creator>
  <cp:lastModifiedBy>Дмитрий Богряков</cp:lastModifiedBy>
  <cp:revision>3</cp:revision>
  <cp:lastPrinted>2024-03-20T11:15:45Z</cp:lastPrinted>
  <dcterms:created xsi:type="dcterms:W3CDTF">2014-05-19T23:28:21Z</dcterms:created>
  <dcterms:modified xsi:type="dcterms:W3CDTF">2025-03-26T10:07:13Z</dcterms:modified>
</cp:coreProperties>
</file>